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J10" i="1" l="1"/>
  <c r="I10" i="1"/>
  <c r="L10" i="1" s="1"/>
  <c r="J9" i="1"/>
  <c r="K9" i="1" s="1"/>
  <c r="I9" i="1"/>
  <c r="L9" i="1" s="1"/>
  <c r="J8" i="1"/>
  <c r="I8" i="1"/>
  <c r="L8" i="1" s="1"/>
  <c r="J7" i="1"/>
  <c r="I7" i="1"/>
  <c r="L7" i="1" s="1"/>
  <c r="K10" i="1" l="1"/>
  <c r="L11" i="1"/>
  <c r="K7" i="1"/>
  <c r="K8" i="1"/>
</calcChain>
</file>

<file path=xl/sharedStrings.xml><?xml version="1.0" encoding="utf-8"?>
<sst xmlns="http://schemas.openxmlformats.org/spreadsheetml/2006/main" count="34" uniqueCount="31">
  <si>
    <t>Основные характеристики объекта закупки</t>
  </si>
  <si>
    <t xml:space="preserve">Используемый метод определения НМЦК  с обоснованием:
</t>
  </si>
  <si>
    <t xml:space="preserve">  Обоснование начальной максимальной цены товаров, работ, услуг контракта проведено в соответствии с положениями статьи 22 Федерального закона от 05.04.2013 N 44-ФЗ «О контрактной системе в сфере закупок товаров, работ, услуг для обеспечения государственных и муниципальных нужд» и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метод сопоставимых рыночных цен (анализа рынка);</t>
  </si>
  <si>
    <t>Таблица №1</t>
  </si>
  <si>
    <t>№</t>
  </si>
  <si>
    <t>Наименование товара</t>
  </si>
  <si>
    <t>Ед. изм</t>
  </si>
  <si>
    <t>Кол-во</t>
  </si>
  <si>
    <t xml:space="preserve">Однородность совокупности значений выявленных цен, используемых в расчете </t>
  </si>
  <si>
    <t>Н(М)ЦК, определяемая методом сопоставимых рыночных цен (анализа рынка)</t>
  </si>
  <si>
    <t xml:space="preserve">Поставщик №1 </t>
  </si>
  <si>
    <t>Поставщик №2</t>
  </si>
  <si>
    <t xml:space="preserve">Поставщик №3 </t>
  </si>
  <si>
    <r>
      <t>Средняя арифметическая цена за единицу, руб     &lt;</t>
    </r>
    <r>
      <rPr>
        <b/>
        <i/>
        <sz val="12"/>
        <color indexed="8"/>
        <rFont val="Times New Roman"/>
        <family val="1"/>
        <charset val="204"/>
      </rPr>
      <t>ц</t>
    </r>
    <r>
      <rPr>
        <b/>
        <sz val="12"/>
        <color indexed="8"/>
        <rFont val="Times New Roman"/>
        <family val="1"/>
        <charset val="204"/>
      </rPr>
      <t xml:space="preserve">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</si>
  <si>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</si>
  <si>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</si>
  <si>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2"/>
        <color indexed="8"/>
        <rFont val="Times New Roman"/>
        <family val="1"/>
        <charset val="204"/>
      </rPr>
      <t>Расчет Н(М)ЦК по формуле</t>
    </r>
    <r>
      <rPr>
        <sz val="12"/>
        <color indexed="8"/>
        <rFont val="Times New Roman"/>
        <family val="1"/>
        <charset val="204"/>
      </rPr>
      <t xml:space="preserve">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</si>
  <si>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шт</t>
  </si>
  <si>
    <t xml:space="preserve">Штанкетный подъем стационарный.
В состав входит: трос Ø4.8 78 м., 
коуш Ø6 10 шт., 
зажимы троса Ø6 30 шт., 
хомут театральный Ø 40 мм 5 шт., 
талреп театральный (пластина-вилка) 4 шт., 
Труба штанкетная Ø40мм длина 9 м  1 шт.,
Конструкции для установки блоков. 
Конструкция сварная длина 4м 
В состав входит:, профильная труба 40*40*3, профильная труба 40*40*2, 
</t>
  </si>
  <si>
    <t xml:space="preserve">Комплект дороги антрактно-раздвижного занавеса.
В состав входит: Кронштейн арз 8 шт., лебедка электрическая 1 шт., "одежда сцены", шкаф управления с радио модулем 1 шт., комплект АРЗ 9м 1 шт., комплект для подключения АРЗ 1 шт., Труба алюминиевая Ø40мм 13м  1 шт.
</t>
  </si>
  <si>
    <t>ИТОГО:</t>
  </si>
  <si>
    <t xml:space="preserve">Начальная (максимальная) цена контракта:                                                                                                          </t>
  </si>
  <si>
    <t xml:space="preserve">Поскольку коэффициент вариации цены менее 33%, совокупность значений, используемых в расчете, при определении НМЦК считается однородной  и не требуется </t>
  </si>
  <si>
    <t>дополнительные исследования в целях увеличения количества ценовой информации, используемой в расчетах</t>
  </si>
  <si>
    <t>Дата подготовки обоснования начальной (максимальной) цены контракта: 17.04.2026</t>
  </si>
  <si>
    <t>Проректор по ИиЦР                                                                                                                                                                                    А.Г. Моураов</t>
  </si>
  <si>
    <t>Начальная (максимальная) цена контракта равна 14 056 206,70 (Четырнадцать миллионов пятьдесят шесть тысяч двести шесть) рублей 70 копеек.</t>
  </si>
  <si>
    <t xml:space="preserve">Наименование и описание объекта закупки, в том числе функциональные, технические и качественные характеристики, эксплуатационные характеристики объекта закупки (при необходимости) и показатели, позволяющие определить соответствие закупаемых товаров, работ, услуг установленным заказчиком требованиям, приведены в Описании объекта закупки (Техническом Задании) </t>
  </si>
  <si>
    <t>Софитный подъем беспротивовесный.
В состав входит:
Лебедка электрическая подъема дисковая ЛЭПД-300-0,5-3х12,
ШПЧ-4-M-200 Шкаф преобразователя частоты, прямое управление.
P-ARZ Модуль управления лебедкой, 1 канал, кнопки ВВЕРХ, ВНИЗ, регулятор СКОРОСТЬ, установка в панель P-ARZ-RACK, подключение - клеммы, RJ45
Блок БК-У-146.01-6-1 – 1 шт.,
Блок БК-У-146.01-6-2 – 1 шт., 
Блок БК-У-146.01-6-3 – 1 шт.,
трос Ø4.8 20 м., 
коуш Ø6 3 шт., 
зажимы троса Ø6 9 шт., 
талреп театральный (пластина-вилка) 3 шт., T50/35-3000 Прямой модуль треугольной конфигурации, длина 3м черная 2 шт., 
подвес мягкий шлейфа 5*2,5; 2-dmx:1-LAN;6m 1 шт., 
коробка для шлейфа софитная 2 шт., 
коробка софитная 5 шт., ПВС 3*2,5 66 м.</t>
  </si>
  <si>
    <t xml:space="preserve">Штанкетный подъем беспротивовесный.
В состав входит:
Лебедка электрическая подъема дисковая ЛЭПД-300-0,5-3х12,
ШПЧ-4-M-200 Шкаф преобразователя частоты, прямое управление.
P-ARZ Модуль управления лебедкой, 1 канал, кнопки ВВЕРХ, ВНИЗ, регулятор СКОРОСТЬ, установка в панель P-ARZ-RACK, подключение - клеммы, RJ45
Блок БК-У-146.01-6-1 – 1 шт.,
Блок БК-У-146.01-6-2 – 1 шт., 
Блок БК-У-146.01-6-3 – 1 шт.,
трос Ø4.8 20 м., 
коуш Ø6 3 шт., 
зажимы троса Ø6 9 шт., 
талреп театральный (пластина-вилка) 3 шт., 
СФК 080.000.000. конструкция 8м1шт.,
подвес мягкий шлейфа 5*2,5; 2-dmx:1-LAN;6m 1 шт., 
коробка для шлейфа софитная 2 шт., 
коробка софитная 5 шт., ПВС 3*2,5 66 м.
</t>
  </si>
  <si>
    <t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Поставка механики сцены (софитный подъем беспротивовесный, штанкетный подъем беспротивовесный, штанкетный подъем стационарный, комплект дороги антрактно-раздвижного занавеса, включая «одежду сцены») с монтажом и пуско-наладочными работами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</si>
</sst>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left" vertical="top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top"/>
    </xf>
    <xf numFmtId="4" fontId="1" fillId="0" borderId="0" xfId="0" applyNumberFormat="1" applyFont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horizontal="left" vertical="center" wrapText="1"/>
    </xf>
    <xf numFmtId="4" fontId="9" fillId="0" borderId="0" xfId="0" applyNumberFormat="1" applyFont="1" applyFill="1" applyBorder="1" applyAlignment="1">
      <alignment vertical="top"/>
    </xf>
    <xf numFmtId="0" fontId="11" fillId="0" borderId="0" xfId="0" applyFont="1"/>
    <xf numFmtId="0" fontId="0" fillId="0" borderId="0" xfId="0" applyBorder="1"/>
    <xf numFmtId="4" fontId="0" fillId="0" borderId="0" xfId="0" applyNumberFormat="1" applyBorder="1"/>
    <xf numFmtId="0" fontId="0" fillId="0" borderId="0" xfId="0" applyFill="1"/>
    <xf numFmtId="0" fontId="0" fillId="0" borderId="0" xfId="0" applyFill="1" applyBorder="1"/>
    <xf numFmtId="4" fontId="0" fillId="0" borderId="0" xfId="0" applyNumberFormat="1" applyFill="1" applyBorder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4" fontId="2" fillId="0" borderId="9" xfId="0" applyNumberFormat="1" applyFont="1" applyFill="1" applyBorder="1" applyAlignment="1">
      <alignment horizontal="left" vertical="center"/>
    </xf>
    <xf numFmtId="4" fontId="2" fillId="0" borderId="10" xfId="0" applyNumberFormat="1" applyFont="1" applyFill="1" applyBorder="1" applyAlignment="1">
      <alignment horizontal="left" vertical="center"/>
    </xf>
    <xf numFmtId="4" fontId="7" fillId="0" borderId="0" xfId="0" applyNumberFormat="1" applyFont="1" applyFill="1" applyBorder="1" applyAlignment="1">
      <alignment vertical="top"/>
    </xf>
    <xf numFmtId="0" fontId="10" fillId="0" borderId="0" xfId="0" applyFont="1" applyAlignment="1">
      <alignment horizontal="left" vertical="top" wrapText="1"/>
    </xf>
    <xf numFmtId="0" fontId="11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17369</xdr:colOff>
      <xdr:row>5</xdr:row>
      <xdr:rowOff>1214158</xdr:rowOff>
    </xdr:from>
    <xdr:to>
      <xdr:col>10</xdr:col>
      <xdr:colOff>912719</xdr:colOff>
      <xdr:row>5</xdr:row>
      <xdr:rowOff>1690408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8694" y="4890808"/>
          <a:ext cx="8953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84605</xdr:colOff>
      <xdr:row>5</xdr:row>
      <xdr:rowOff>1114425</xdr:rowOff>
    </xdr:from>
    <xdr:to>
      <xdr:col>9</xdr:col>
      <xdr:colOff>883584</xdr:colOff>
      <xdr:row>5</xdr:row>
      <xdr:rowOff>1543050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8180" y="4791075"/>
          <a:ext cx="798979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391086</xdr:colOff>
      <xdr:row>5</xdr:row>
      <xdr:rowOff>2028825</xdr:rowOff>
    </xdr:from>
    <xdr:to>
      <xdr:col>11</xdr:col>
      <xdr:colOff>1715061</xdr:colOff>
      <xdr:row>5</xdr:row>
      <xdr:rowOff>2320739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561" y="5705475"/>
          <a:ext cx="1323975" cy="291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>
    <xdr:from>
      <xdr:col>11</xdr:col>
      <xdr:colOff>161925</xdr:colOff>
      <xdr:row>5</xdr:row>
      <xdr:rowOff>1457325</xdr:rowOff>
    </xdr:from>
    <xdr:to>
      <xdr:col>11</xdr:col>
      <xdr:colOff>323850</xdr:colOff>
      <xdr:row>5</xdr:row>
      <xdr:rowOff>1676400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5133975"/>
          <a:ext cx="1619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7"/>
  <sheetViews>
    <sheetView tabSelected="1" workbookViewId="0">
      <selection activeCell="C20" sqref="C20:L20"/>
    </sheetView>
  </sheetViews>
  <sheetFormatPr defaultRowHeight="15" x14ac:dyDescent="0.25"/>
  <cols>
    <col min="3" max="3" width="52.5703125" customWidth="1"/>
    <col min="5" max="5" width="7.85546875" customWidth="1"/>
    <col min="6" max="6" width="14" customWidth="1"/>
    <col min="7" max="7" width="14.28515625" customWidth="1"/>
    <col min="8" max="8" width="12.85546875" customWidth="1"/>
    <col min="9" max="9" width="14.28515625" customWidth="1"/>
    <col min="10" max="10" width="15.7109375" customWidth="1"/>
    <col min="11" max="11" width="18" customWidth="1"/>
    <col min="12" max="12" width="31.42578125" customWidth="1"/>
  </cols>
  <sheetData>
    <row r="1" spans="2:12" ht="56.25" customHeight="1" x14ac:dyDescent="0.25">
      <c r="B1" s="1"/>
      <c r="C1" s="31" t="s">
        <v>30</v>
      </c>
      <c r="D1" s="31"/>
      <c r="E1" s="31"/>
      <c r="F1" s="32"/>
      <c r="G1" s="32"/>
      <c r="H1" s="32"/>
      <c r="I1" s="32"/>
      <c r="J1" s="32"/>
      <c r="K1" s="32"/>
      <c r="L1" s="32"/>
    </row>
    <row r="2" spans="2:12" ht="66.75" customHeight="1" x14ac:dyDescent="0.25">
      <c r="B2" s="33" t="s">
        <v>0</v>
      </c>
      <c r="C2" s="33"/>
      <c r="D2" s="33"/>
      <c r="E2" s="33"/>
      <c r="F2" s="34" t="s">
        <v>27</v>
      </c>
      <c r="G2" s="35"/>
      <c r="H2" s="35"/>
      <c r="I2" s="35"/>
      <c r="J2" s="35"/>
      <c r="K2" s="35"/>
      <c r="L2" s="36"/>
    </row>
    <row r="3" spans="2:12" ht="92.25" customHeight="1" x14ac:dyDescent="0.25">
      <c r="B3" s="33" t="s">
        <v>1</v>
      </c>
      <c r="C3" s="33"/>
      <c r="D3" s="33"/>
      <c r="E3" s="33"/>
      <c r="F3" s="34" t="s">
        <v>2</v>
      </c>
      <c r="G3" s="35"/>
      <c r="H3" s="35"/>
      <c r="I3" s="35"/>
      <c r="J3" s="35"/>
      <c r="K3" s="35"/>
      <c r="L3" s="36"/>
    </row>
    <row r="4" spans="2:12" ht="44.25" customHeight="1" x14ac:dyDescent="0.25"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2:12" ht="63" x14ac:dyDescent="0.25">
      <c r="B5" s="42" t="s">
        <v>4</v>
      </c>
      <c r="C5" s="42" t="s">
        <v>5</v>
      </c>
      <c r="D5" s="42" t="s">
        <v>6</v>
      </c>
      <c r="E5" s="42" t="s">
        <v>7</v>
      </c>
      <c r="F5" s="43"/>
      <c r="G5" s="43"/>
      <c r="H5" s="43"/>
      <c r="I5" s="44" t="s">
        <v>8</v>
      </c>
      <c r="J5" s="44"/>
      <c r="K5" s="44"/>
      <c r="L5" s="2" t="s">
        <v>9</v>
      </c>
    </row>
    <row r="6" spans="2:12" ht="141.75" x14ac:dyDescent="0.25">
      <c r="B6" s="42"/>
      <c r="C6" s="42"/>
      <c r="D6" s="42"/>
      <c r="E6" s="42"/>
      <c r="F6" s="3" t="s">
        <v>10</v>
      </c>
      <c r="G6" s="3" t="s">
        <v>11</v>
      </c>
      <c r="H6" s="3" t="s">
        <v>12</v>
      </c>
      <c r="I6" s="2" t="s">
        <v>13</v>
      </c>
      <c r="J6" s="2" t="s">
        <v>14</v>
      </c>
      <c r="K6" s="4" t="s">
        <v>15</v>
      </c>
      <c r="L6" s="5" t="s">
        <v>16</v>
      </c>
    </row>
    <row r="7" spans="2:12" ht="362.25" x14ac:dyDescent="0.25">
      <c r="B7" s="6">
        <v>1</v>
      </c>
      <c r="C7" s="7" t="s">
        <v>28</v>
      </c>
      <c r="D7" s="8" t="s">
        <v>17</v>
      </c>
      <c r="E7" s="8">
        <v>3</v>
      </c>
      <c r="F7" s="8">
        <v>2820500</v>
      </c>
      <c r="G7" s="8">
        <v>2680200</v>
      </c>
      <c r="H7" s="8">
        <v>2841727.6</v>
      </c>
      <c r="I7" s="8">
        <f t="shared" ref="I7:I10" si="0">AVERAGE(F7:H7)</f>
        <v>2780809.1999999997</v>
      </c>
      <c r="J7" s="9">
        <f t="shared" ref="J7:J10" si="1">SQRT(VAR(F7:H7))</f>
        <v>87774.205173957598</v>
      </c>
      <c r="K7" s="10">
        <f t="shared" ref="K7:K10" si="2">J7/I7*100</f>
        <v>3.1564267398841177</v>
      </c>
      <c r="L7" s="11">
        <f t="shared" ref="L7:L10" si="3">E7*I7</f>
        <v>8342427.5999999996</v>
      </c>
    </row>
    <row r="8" spans="2:12" ht="362.25" x14ac:dyDescent="0.25">
      <c r="B8" s="6">
        <v>2</v>
      </c>
      <c r="C8" s="7" t="s">
        <v>29</v>
      </c>
      <c r="D8" s="8" t="s">
        <v>17</v>
      </c>
      <c r="E8" s="8">
        <v>1</v>
      </c>
      <c r="F8" s="8">
        <v>2438550</v>
      </c>
      <c r="G8" s="8">
        <v>2227500</v>
      </c>
      <c r="H8" s="8">
        <v>2285974.7999999998</v>
      </c>
      <c r="I8" s="8">
        <f t="shared" si="0"/>
        <v>2317341.6</v>
      </c>
      <c r="J8" s="9">
        <f t="shared" si="1"/>
        <v>108965.28223099322</v>
      </c>
      <c r="K8" s="10">
        <f t="shared" si="2"/>
        <v>4.7021674418218371</v>
      </c>
      <c r="L8" s="11">
        <f t="shared" si="3"/>
        <v>2317341.6</v>
      </c>
    </row>
    <row r="9" spans="2:12" ht="189" x14ac:dyDescent="0.25">
      <c r="B9" s="6">
        <v>3</v>
      </c>
      <c r="C9" s="7" t="s">
        <v>18</v>
      </c>
      <c r="D9" s="8" t="s">
        <v>17</v>
      </c>
      <c r="E9" s="8">
        <v>5</v>
      </c>
      <c r="F9" s="8">
        <v>535690</v>
      </c>
      <c r="G9" s="8">
        <v>512100</v>
      </c>
      <c r="H9" s="8">
        <v>516792.5</v>
      </c>
      <c r="I9" s="8">
        <f t="shared" si="0"/>
        <v>521527.5</v>
      </c>
      <c r="J9" s="9">
        <f t="shared" si="1"/>
        <v>12487.48148146775</v>
      </c>
      <c r="K9" s="10">
        <f t="shared" si="2"/>
        <v>2.3944051812162832</v>
      </c>
      <c r="L9" s="11">
        <f t="shared" si="3"/>
        <v>2607637.5</v>
      </c>
    </row>
    <row r="10" spans="2:12" ht="111" thickBot="1" x14ac:dyDescent="0.3">
      <c r="B10" s="6">
        <v>4</v>
      </c>
      <c r="C10" s="7" t="s">
        <v>19</v>
      </c>
      <c r="D10" s="8" t="s">
        <v>17</v>
      </c>
      <c r="E10" s="8">
        <v>1</v>
      </c>
      <c r="F10" s="8">
        <v>800800</v>
      </c>
      <c r="G10" s="8">
        <v>779870</v>
      </c>
      <c r="H10" s="8">
        <v>785730</v>
      </c>
      <c r="I10" s="8">
        <f t="shared" si="0"/>
        <v>788800</v>
      </c>
      <c r="J10" s="9">
        <f t="shared" si="1"/>
        <v>10797.448772742569</v>
      </c>
      <c r="K10" s="10">
        <f t="shared" si="2"/>
        <v>1.3688449255505286</v>
      </c>
      <c r="L10" s="11">
        <f t="shared" si="3"/>
        <v>788800</v>
      </c>
    </row>
    <row r="11" spans="2:12" ht="16.5" thickBot="1" x14ac:dyDescent="0.3">
      <c r="B11" s="12"/>
      <c r="C11" s="13" t="s">
        <v>20</v>
      </c>
      <c r="D11" s="37" t="s">
        <v>21</v>
      </c>
      <c r="E11" s="38"/>
      <c r="F11" s="38"/>
      <c r="G11" s="38"/>
      <c r="H11" s="38"/>
      <c r="I11" s="38"/>
      <c r="J11" s="38"/>
      <c r="K11" s="38"/>
      <c r="L11" s="12">
        <f>SUM(L7:L10)</f>
        <v>14056206.699999999</v>
      </c>
    </row>
    <row r="12" spans="2:12" ht="15.75" x14ac:dyDescent="0.25">
      <c r="B12" s="14"/>
      <c r="C12" s="15"/>
      <c r="D12" s="16"/>
      <c r="E12" s="16"/>
      <c r="F12" s="17"/>
      <c r="G12" s="17"/>
      <c r="H12" s="17"/>
      <c r="I12" s="17"/>
      <c r="J12" s="18"/>
      <c r="K12" s="18"/>
      <c r="L12" s="19"/>
    </row>
    <row r="13" spans="2:12" ht="15.75" x14ac:dyDescent="0.25">
      <c r="B13" s="14"/>
      <c r="C13" s="39" t="s">
        <v>26</v>
      </c>
      <c r="D13" s="39"/>
      <c r="E13" s="39"/>
      <c r="F13" s="39"/>
      <c r="G13" s="39"/>
      <c r="H13" s="39"/>
      <c r="I13" s="39"/>
      <c r="J13" s="39"/>
      <c r="K13" s="39"/>
      <c r="L13" s="39"/>
    </row>
    <row r="14" spans="2:12" ht="15.75" x14ac:dyDescent="0.25">
      <c r="B14" s="20"/>
      <c r="C14" s="21" t="s">
        <v>22</v>
      </c>
      <c r="D14" s="22"/>
      <c r="E14" s="22"/>
      <c r="F14" s="22"/>
      <c r="G14" s="22"/>
      <c r="H14" s="22"/>
      <c r="I14" s="22"/>
      <c r="J14" s="22"/>
      <c r="K14" s="22"/>
      <c r="L14" s="22"/>
    </row>
    <row r="15" spans="2:12" ht="15.75" x14ac:dyDescent="0.25">
      <c r="B15" s="1"/>
      <c r="C15" s="23" t="s">
        <v>23</v>
      </c>
      <c r="D15" s="22"/>
      <c r="E15" s="22"/>
      <c r="F15" s="22"/>
      <c r="G15" s="22"/>
      <c r="H15" s="22"/>
      <c r="I15" s="22"/>
      <c r="J15" s="22"/>
      <c r="K15" s="22"/>
      <c r="L15" s="22"/>
    </row>
    <row r="16" spans="2:12" ht="15.75" x14ac:dyDescent="0.25">
      <c r="B16" s="1"/>
      <c r="C16" s="40" t="s">
        <v>24</v>
      </c>
      <c r="D16" s="40"/>
      <c r="E16" s="40"/>
      <c r="F16" s="40"/>
      <c r="G16" s="40"/>
      <c r="H16" s="40"/>
      <c r="I16" s="40"/>
      <c r="J16" s="40"/>
      <c r="K16" s="40"/>
      <c r="L16" s="40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15.75" x14ac:dyDescent="0.25">
      <c r="B20" s="24"/>
      <c r="C20" s="41" t="s">
        <v>25</v>
      </c>
      <c r="D20" s="41"/>
      <c r="E20" s="41"/>
      <c r="F20" s="41"/>
      <c r="G20" s="41"/>
      <c r="H20" s="41"/>
      <c r="I20" s="41"/>
      <c r="J20" s="41"/>
      <c r="K20" s="41"/>
      <c r="L20" s="41"/>
    </row>
    <row r="24" spans="2:12" x14ac:dyDescent="0.25">
      <c r="F24" s="25"/>
      <c r="G24" s="25"/>
      <c r="H24" s="25"/>
      <c r="I24" s="25"/>
      <c r="J24" s="25"/>
      <c r="K24" s="25"/>
      <c r="L24" s="25"/>
    </row>
    <row r="25" spans="2:12" x14ac:dyDescent="0.25">
      <c r="E25" s="27"/>
      <c r="F25" s="28"/>
      <c r="G25" s="29"/>
      <c r="H25" s="28"/>
      <c r="I25" s="25"/>
      <c r="J25" s="25"/>
      <c r="K25" s="25"/>
      <c r="L25" s="25"/>
    </row>
    <row r="26" spans="2:12" x14ac:dyDescent="0.25">
      <c r="F26" s="25"/>
      <c r="G26" s="26"/>
      <c r="H26" s="25"/>
      <c r="I26" s="25"/>
      <c r="J26" s="25"/>
      <c r="K26" s="25"/>
      <c r="L26" s="25"/>
    </row>
    <row r="27" spans="2:12" x14ac:dyDescent="0.25">
      <c r="F27" s="25"/>
      <c r="G27" s="26"/>
      <c r="H27" s="25"/>
      <c r="I27" s="25"/>
      <c r="J27" s="25"/>
      <c r="K27" s="25"/>
      <c r="L27" s="25"/>
    </row>
  </sheetData>
  <mergeCells count="16">
    <mergeCell ref="D11:K11"/>
    <mergeCell ref="C13:L13"/>
    <mergeCell ref="C16:L16"/>
    <mergeCell ref="C20:L20"/>
    <mergeCell ref="B5:B6"/>
    <mergeCell ref="C5:C6"/>
    <mergeCell ref="D5:D6"/>
    <mergeCell ref="E5:E6"/>
    <mergeCell ref="F5:H5"/>
    <mergeCell ref="I5:K5"/>
    <mergeCell ref="B4:L4"/>
    <mergeCell ref="C1:L1"/>
    <mergeCell ref="B2:E2"/>
    <mergeCell ref="F2:L2"/>
    <mergeCell ref="B3:E3"/>
    <mergeCell ref="F3:L3"/>
  </mergeCells>
  <pageMargins left="0.7" right="0.7" top="0.75" bottom="0.75" header="0.3" footer="0.3"/>
  <pageSetup paperSize="9" scale="41" orientation="portrait" horizont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2026-04-28T05:17:30Z</dcterms:modified>
</cp:coreProperties>
</file>